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<sst xmlns="http://schemas.openxmlformats.org/spreadsheetml/2006/main" count="385" uniqueCount="251">
  <si>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</si>
  <si>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</si>
  <si>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</si>
  <si>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</si>
  <si>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</si>
  <si>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</si>
  <si>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</si>
  <si>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</si>
  <si>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</si>
  <si>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</si>
  <si>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</si>
  <si>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</si>
  <si>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</si>
  <si>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</si>
  <si>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</si>
  <si>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</si>
  <si>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</si>
  <si>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</si>
  <si>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</si>
  <si>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</si>
  <si>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</si>
  <si>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</si>
  <si>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</si>
  <si>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</si>
  <si>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</si>
  <si>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</si>
  <si>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</si>
  <si>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</si>
  <si>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</si>
  <si>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</si>
  <si>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</si>
  <si>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</si>
  <si>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</si>
  <si>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</si>
  <si>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</si>
  <si>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</si>
  <si>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</si>
  <si>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</si>
  <si>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</si>
  <si>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</si>
  <si>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</si>
  <si>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</si>
  <si>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</si>
  <si>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</si>
  <si>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</si>
  <si>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</si>
  <si>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</si>
  <si>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</si>
  <si>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</si>
  <si>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</si>
  <si>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</si>
  <si>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</si>
  <si>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</si>
  <si>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</si>
  <si>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</si>
  <si>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</si>
  <si>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</si>
  <si>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</si>
  <si>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</si>
  <si>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</si>
  <si>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</si>
  <si>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</si>
  <si>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</si>
  <si>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</si>
  <si>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</si>
  <si>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</si>
  <si>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</si>
  <si>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</si>
  <si>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</si>
  <si>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</si>
  <si>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</si>
  <si>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</si>
  <si>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</si>
  <si>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</si>
  <si>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</si>
  <si>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</si>
  <si>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</si>
  <si>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</si>
  <si>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</si>
  <si>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</si>
  <si>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</si>
  <si>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</si>
  <si>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</si>
  <si>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</si>
  <si>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</si>
  <si>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</si>
  <si>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</si>
  <si>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</si>
  <si>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</si>
  <si>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</si>
  <si>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</si>
  <si>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</si>
  <si>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</si>
  <si>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</si>
  <si>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</si>
  <si>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</si>
  <si>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</si>
  <si>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</si>
  <si>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</si>
  <si>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</si>
  <si>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</si>
  <si>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</si>
  <si>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</si>
  <si>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</si>
  <si>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</si>
  <si>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</si>
  <si>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</si>
  <si>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</si>
  <si>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</si>
  <si>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</si>
  <si>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</si>
  <si>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</si>
  <si>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</si>
  <si>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</si>
  <si>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</si>
  <si>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</si>
  <si>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</si>
  <si>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</si>
  <si>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</si>
  <si>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</si>
  <si>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</si>
  <si>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</si>
  <si>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</si>
  <si>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</si>
  <si>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</si>
  <si>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</si>
  <si>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</si>
  <si>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</si>
  <si>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</si>
  <si>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</si>
  <si>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</si>
  <si>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</si>
  <si>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</si>
  <si>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</si>
  <si>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</si>
  <si>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</si>
  <si>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</si>
  <si>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</si>
  <si>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</si>
  <si>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</si>
  <si>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</si>
  <si>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</si>
  <si>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</si>
  <si>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</si>
  <si>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</si>
  <si>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</si>
  <si>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</si>
  <si>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</si>
  <si>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</si>
  <si>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</si>
  <si>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</si>
  <si>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</si>
  <si>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</si>
  <si>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</si>
  <si>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</si>
  <si>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</si>
  <si>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</si>
  <si>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</si>
  <si>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</si>
  <si>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</si>
  <si>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</si>
  <si>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</si>
  <si>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</si>
  <si>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</si>
  <si>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</si>
  <si>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</si>
  <si>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</si>
  <si>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</si>
  <si>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</si>
  <si>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</si>
  <si>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</si>
  <si>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</si>
  <si>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</si>
  <si>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</si>
  <si>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</si>
  <si>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</si>
  <si>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</si>
  <si>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</si>
  <si>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</si>
  <si>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</si>
  <si>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</si>
  <si>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</si>
  <si>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</si>
  <si>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</si>
  <si>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</si>
  <si>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</si>
  <si>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</si>
  <si>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</si>
  <si>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</si>
  <si>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</si>
  <si>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</si>
  <si>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</si>
  <si>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</si>
  <si>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</si>
  <si>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</si>
  <si>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</si>
  <si>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</si>
  <si>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</si>
  <si>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</si>
  <si>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</si>
  <si>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</si>
  <si>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</si>
  <si>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</si>
  <si>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</si>
  <si>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</si>
  <si>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</si>
  <si>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</si>
  <si>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</si>
  <si>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</si>
  <si>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</si>
  <si>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</si>
  <si>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</si>
  <si>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</si>
  <si>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</si>
  <si>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</si>
  <si>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</si>
  <si>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</si>
  <si>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</si>
  <si>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</si>
  <si>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</si>
  <si>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</si>
  <si>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</si>
  <si>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</si>
  <si>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</si>
  <si>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</si>
  <si>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</si>
  <si>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</si>
  <si>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</si>
  <si>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</si>
  <si>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</si>
  <si>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</si>
  <si>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</si>
  <si>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</si>
  <si>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</si>
  <si>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</si>
  <si>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</si>
  <si>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</si>
  <si>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</si>
  <si>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</si>
  <si>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</si>
  <si>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</si>
  <si>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</si>
  <si>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</si>
  <si>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</si>
  <si>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</si>
  <si>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…</t>
  </si>
  <si>
    <t>Xăng RON 92</t>
  </si>
  <si>
    <t>&amp; Văn bản số 1940/SXD-KTBĐS ngày 17/09/2021 của Sở Xây dựng tỉnh Tuyên Quang</t>
  </si>
  <si>
    <t>Vùng III</t>
  </si>
  <si>
    <t>Vùng IV</t>
  </si>
  <si>
    <t>(Theo Quyết định số ...)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</si>
</sst>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D143" sqref="D143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7" width="9.5" style="1" customWidth="1"/>
    <col min="8" max="8" width="10.09765625" style="1" bestFit="1" customWidth="1"/>
    <col min="9" max="9" width="9.89843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244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247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245</v>
      </c>
      <c r="H6" s="6" t="s">
        <v>248</v>
      </c>
      <c r="I6" s="17" t="s">
        <v>249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138157.8947368421</v>
      </c>
      <c r="I9" s="51">
        <f t="shared" si="0"/>
        <v>136184.2105263158</v>
      </c>
      <c r="N9" s="52">
        <f>ROUND(IF($N$8=1,$G9,IF($N$8=2,$H9,IF($N$8=3,$I9,IF($N$8=4,$J9,IF($N$8=5,$K9,IF($N$8=6,$L9)))))),1)</f>
        <v>138157.9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0</v>
      </c>
      <c r="H10" s="50">
        <f t="shared" si="0"/>
        <v>163026.31578947368</v>
      </c>
      <c r="I10" s="51">
        <f t="shared" si="0"/>
        <v>160697.36842105264</v>
      </c>
      <c r="N10" s="52">
        <f aca="true" t="shared" si="1" ref="N10:N48">ROUND(IF($N$8=1,$G10,IF($N$8=2,$H10,IF($N$8=3,$I10,IF($N$8=4,$J10,IF($N$8=5,$K10,IF($N$8=6,$L10)))))),1)</f>
        <v>163026.3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0</v>
      </c>
      <c r="H11" s="50">
        <f t="shared" si="0"/>
        <v>177532.8947368421</v>
      </c>
      <c r="I11" s="51">
        <f t="shared" si="0"/>
        <v>174996.7105263158</v>
      </c>
      <c r="N11" s="52">
        <f t="shared" si="1"/>
        <v>177532.9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0</v>
      </c>
      <c r="H12" s="50">
        <f t="shared" si="0"/>
        <v>192039.47368421053</v>
      </c>
      <c r="I12" s="51">
        <f t="shared" si="0"/>
        <v>189296.05263157893</v>
      </c>
      <c r="N12" s="52">
        <f t="shared" si="1"/>
        <v>192039.5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0</v>
      </c>
      <c r="H13" s="12">
        <v>210000</v>
      </c>
      <c r="I13" s="13">
        <v>207000</v>
      </c>
      <c r="J13" s="24"/>
      <c r="K13" s="24"/>
      <c r="L13" s="24"/>
      <c r="N13" s="52">
        <f t="shared" si="1"/>
        <v>210000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0</v>
      </c>
      <c r="H14" s="50">
        <f t="shared" si="0"/>
        <v>227960.52631578947</v>
      </c>
      <c r="I14" s="51">
        <f t="shared" si="0"/>
        <v>224703.94736842104</v>
      </c>
      <c r="N14" s="52">
        <f t="shared" si="1"/>
        <v>227960.5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0</v>
      </c>
      <c r="H15" s="50">
        <f t="shared" si="0"/>
        <v>247993.42105263157</v>
      </c>
      <c r="I15" s="51">
        <f t="shared" si="0"/>
        <v>244450.65789473683</v>
      </c>
      <c r="N15" s="52">
        <f t="shared" si="1"/>
        <v>247993.4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0</v>
      </c>
      <c r="H16" s="50">
        <f t="shared" si="0"/>
        <v>268026.3157894737</v>
      </c>
      <c r="I16" s="51">
        <f t="shared" si="0"/>
        <v>264197.36842105264</v>
      </c>
      <c r="N16" s="52">
        <f t="shared" si="1"/>
        <v>268026.3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0</v>
      </c>
      <c r="H17" s="50">
        <f t="shared" si="0"/>
        <v>317763.1578947368</v>
      </c>
      <c r="I17" s="51">
        <f t="shared" si="0"/>
        <v>313223.6842105263</v>
      </c>
      <c r="N17" s="52">
        <f t="shared" si="1"/>
        <v>317763.2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0</v>
      </c>
      <c r="H18" s="50">
        <f t="shared" si="0"/>
        <v>374407.8947368421</v>
      </c>
      <c r="I18" s="51">
        <f t="shared" si="0"/>
        <v>369059.2105263158</v>
      </c>
      <c r="N18" s="52">
        <f t="shared" si="1"/>
        <v>374407.9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149013.15789473685</v>
      </c>
      <c r="I19" s="51">
        <f t="shared" si="2"/>
        <v>146710.52631578947</v>
      </c>
      <c r="N19" s="52">
        <f t="shared" si="1"/>
        <v>149013.2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0</v>
      </c>
      <c r="H20" s="50">
        <f t="shared" si="2"/>
        <v>175835.52631578947</v>
      </c>
      <c r="I20" s="51">
        <f t="shared" si="2"/>
        <v>173118.42105263157</v>
      </c>
      <c r="N20" s="52">
        <f t="shared" si="1"/>
        <v>175835.5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0</v>
      </c>
      <c r="H21" s="50">
        <f t="shared" si="2"/>
        <v>191481.90789473685</v>
      </c>
      <c r="I21" s="51">
        <f t="shared" si="2"/>
        <v>188523.02631578947</v>
      </c>
      <c r="N21" s="52">
        <f t="shared" si="1"/>
        <v>191481.9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0</v>
      </c>
      <c r="H22" s="50">
        <f t="shared" si="2"/>
        <v>207128.2894736842</v>
      </c>
      <c r="I22" s="51">
        <f t="shared" si="2"/>
        <v>203927.63157894736</v>
      </c>
      <c r="N22" s="52">
        <f t="shared" si="1"/>
        <v>207128.3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0</v>
      </c>
      <c r="H23" s="12">
        <v>226500</v>
      </c>
      <c r="I23" s="12">
        <v>223000</v>
      </c>
      <c r="J23" s="24"/>
      <c r="K23" s="24"/>
      <c r="L23" s="24"/>
      <c r="N23" s="52">
        <f t="shared" si="1"/>
        <v>226500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245871.7105263158</v>
      </c>
      <c r="I24" s="51">
        <f t="shared" si="3"/>
        <v>242072.36842105264</v>
      </c>
      <c r="N24" s="52">
        <f t="shared" si="1"/>
        <v>245871.7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0</v>
      </c>
      <c r="H25" s="50">
        <f t="shared" si="3"/>
        <v>267478.61842105264</v>
      </c>
      <c r="I25" s="51">
        <f t="shared" si="3"/>
        <v>263345.3947368421</v>
      </c>
      <c r="N25" s="52">
        <f t="shared" si="1"/>
        <v>267478.6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0</v>
      </c>
      <c r="H26" s="50">
        <f t="shared" si="3"/>
        <v>289085.5263157895</v>
      </c>
      <c r="I26" s="51">
        <f t="shared" si="3"/>
        <v>284618.4210526316</v>
      </c>
      <c r="N26" s="52">
        <f t="shared" si="1"/>
        <v>289085.5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0</v>
      </c>
      <c r="H27" s="50">
        <f t="shared" si="3"/>
        <v>342730.2631578947</v>
      </c>
      <c r="I27" s="51">
        <f t="shared" si="3"/>
        <v>337434.2105263157</v>
      </c>
      <c r="N27" s="52">
        <f t="shared" si="1"/>
        <v>342730.3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0</v>
      </c>
      <c r="H28" s="50">
        <f t="shared" si="3"/>
        <v>403825.65789473685</v>
      </c>
      <c r="I28" s="51">
        <f t="shared" si="3"/>
        <v>397585.5263157895</v>
      </c>
      <c r="N28" s="52">
        <f t="shared" si="1"/>
        <v>403825.7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159210.52631578947</v>
      </c>
      <c r="I29" s="51">
        <f t="shared" si="4"/>
        <v>152631.57894736843</v>
      </c>
      <c r="N29" s="52">
        <f t="shared" si="1"/>
        <v>159210.5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0</v>
      </c>
      <c r="H30" s="50">
        <f t="shared" si="4"/>
        <v>187868.42105263157</v>
      </c>
      <c r="I30" s="51">
        <f t="shared" si="4"/>
        <v>180105.26315789475</v>
      </c>
      <c r="N30" s="52">
        <f t="shared" si="1"/>
        <v>187868.4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0</v>
      </c>
      <c r="H31" s="50">
        <f t="shared" si="4"/>
        <v>204585.52631578947</v>
      </c>
      <c r="I31" s="51">
        <f t="shared" si="4"/>
        <v>196131.57894736843</v>
      </c>
      <c r="N31" s="52">
        <f t="shared" si="1"/>
        <v>204585.5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0</v>
      </c>
      <c r="H32" s="50">
        <f t="shared" si="4"/>
        <v>221302.63157894736</v>
      </c>
      <c r="I32" s="51">
        <f t="shared" si="4"/>
        <v>212157.8947368421</v>
      </c>
      <c r="N32" s="52">
        <f t="shared" si="1"/>
        <v>221302.6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0</v>
      </c>
      <c r="H33" s="12">
        <v>242000</v>
      </c>
      <c r="I33" s="12">
        <v>232000</v>
      </c>
      <c r="J33" s="24"/>
      <c r="K33" s="24"/>
      <c r="L33" s="24"/>
      <c r="N33" s="52">
        <f t="shared" si="1"/>
        <v>242000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262697.36842105264</v>
      </c>
      <c r="I34" s="51">
        <f t="shared" si="5"/>
        <v>251842.1052631579</v>
      </c>
      <c r="N34" s="52">
        <f t="shared" si="1"/>
        <v>262697.4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0</v>
      </c>
      <c r="H35" s="50">
        <f t="shared" si="5"/>
        <v>285782.8947368421</v>
      </c>
      <c r="I35" s="51">
        <f t="shared" si="5"/>
        <v>273973.6842105263</v>
      </c>
      <c r="N35" s="52">
        <f t="shared" si="1"/>
        <v>285782.9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0</v>
      </c>
      <c r="H36" s="50">
        <f t="shared" si="5"/>
        <v>308868.4210526316</v>
      </c>
      <c r="I36" s="51">
        <f t="shared" si="5"/>
        <v>296105.2631578947</v>
      </c>
      <c r="N36" s="52">
        <f t="shared" si="1"/>
        <v>308868.4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0</v>
      </c>
      <c r="H37" s="50">
        <f t="shared" si="5"/>
        <v>366184.2105263158</v>
      </c>
      <c r="I37" s="51">
        <f t="shared" si="5"/>
        <v>351052.63157894736</v>
      </c>
      <c r="N37" s="52">
        <f t="shared" si="1"/>
        <v>366184.2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0</v>
      </c>
      <c r="H38" s="50">
        <f t="shared" si="5"/>
        <v>431460.5263157895</v>
      </c>
      <c r="I38" s="51">
        <f t="shared" si="5"/>
        <v>413631.5789473684</v>
      </c>
      <c r="N38" s="52">
        <f t="shared" si="1"/>
        <v>431460.5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156743.42105263157</v>
      </c>
      <c r="I39" s="51">
        <f t="shared" si="6"/>
        <v>151644.73684210525</v>
      </c>
      <c r="N39" s="52">
        <f t="shared" si="1"/>
        <v>156743.4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0</v>
      </c>
      <c r="H40" s="50">
        <f t="shared" si="6"/>
        <v>184957.23684210525</v>
      </c>
      <c r="I40" s="51">
        <f t="shared" si="6"/>
        <v>178940.7894736842</v>
      </c>
      <c r="N40" s="52">
        <f t="shared" si="1"/>
        <v>184957.2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0</v>
      </c>
      <c r="H41" s="50">
        <f t="shared" si="6"/>
        <v>201415.29605263157</v>
      </c>
      <c r="I41" s="51">
        <f t="shared" si="6"/>
        <v>194863.48684210525</v>
      </c>
      <c r="N41" s="52">
        <f t="shared" si="1"/>
        <v>201415.3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0</v>
      </c>
      <c r="H42" s="50">
        <f t="shared" si="6"/>
        <v>217873.3552631579</v>
      </c>
      <c r="I42" s="51">
        <f t="shared" si="6"/>
        <v>210786.18421052632</v>
      </c>
      <c r="N42" s="52">
        <f t="shared" si="1"/>
        <v>217873.4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0</v>
      </c>
      <c r="H43" s="12">
        <v>238250</v>
      </c>
      <c r="I43" s="12">
        <v>230500</v>
      </c>
      <c r="J43" s="24"/>
      <c r="K43" s="24"/>
      <c r="L43" s="24"/>
      <c r="N43" s="52">
        <f t="shared" si="1"/>
        <v>238250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258626.6447368421</v>
      </c>
      <c r="I44" s="51">
        <f t="shared" si="7"/>
        <v>250213.81578947368</v>
      </c>
      <c r="N44" s="52">
        <f t="shared" si="1"/>
        <v>258626.6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0</v>
      </c>
      <c r="H45" s="50">
        <f t="shared" si="7"/>
        <v>281354.4407894737</v>
      </c>
      <c r="I45" s="51">
        <f t="shared" si="7"/>
        <v>272202.30263157893</v>
      </c>
      <c r="N45" s="52">
        <f t="shared" si="1"/>
        <v>281354.4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0</v>
      </c>
      <c r="H46" s="50">
        <f t="shared" si="7"/>
        <v>304082.2368421053</v>
      </c>
      <c r="I46" s="51">
        <f t="shared" si="7"/>
        <v>294190.7894736842</v>
      </c>
      <c r="N46" s="52">
        <f t="shared" si="1"/>
        <v>304082.2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0</v>
      </c>
      <c r="H47" s="50">
        <f t="shared" si="7"/>
        <v>360509.86842105264</v>
      </c>
      <c r="I47" s="51">
        <f t="shared" si="7"/>
        <v>348782.8947368421</v>
      </c>
      <c r="N47" s="52">
        <f t="shared" si="1"/>
        <v>360509.9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0</v>
      </c>
      <c r="H48" s="50">
        <f t="shared" si="7"/>
        <v>424774.6710526316</v>
      </c>
      <c r="I48" s="51">
        <f t="shared" si="7"/>
        <v>410957.2368421053</v>
      </c>
      <c r="N48" s="52">
        <f t="shared" si="1"/>
        <v>424774.7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201906.77966101695</v>
      </c>
      <c r="I49" s="51">
        <f>I$50*$F49/$F$50</f>
        <v>195338.98305084746</v>
      </c>
      <c r="N49" s="52">
        <f aca="true" t="shared" si="8" ref="N49:N95">ROUND(IF($N$8=1,$G49,IF($N$8=2,$H49,IF($N$8=3,$I49,IF($N$8=4,$J49,IF($N$8=5,$K49,IF($N$8=6,$L49)))))),1)</f>
        <v>201906.8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0</v>
      </c>
      <c r="H50" s="12">
        <v>238250</v>
      </c>
      <c r="I50" s="12">
        <v>230500</v>
      </c>
      <c r="N50" s="52">
        <f t="shared" si="8"/>
        <v>238250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282669.4915254238</v>
      </c>
      <c r="I51" s="51">
        <f t="shared" si="9"/>
        <v>273474.57627118647</v>
      </c>
      <c r="N51" s="52">
        <f t="shared" si="8"/>
        <v>282669.5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0</v>
      </c>
      <c r="H52" s="50">
        <f t="shared" si="9"/>
        <v>333146.18644067796</v>
      </c>
      <c r="I52" s="51">
        <f t="shared" si="9"/>
        <v>322309.3220338983</v>
      </c>
      <c r="N52" s="52">
        <f t="shared" si="8"/>
        <v>333146.2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175714.3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198557.1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221400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268842.9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291685.7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314528.6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339128.6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175714.3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198557.1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221400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268842.9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291685.7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314528.6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339128.6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175714.3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198557.1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221400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268842.9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291685.7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314528.6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339128.6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175714.3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198557.1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221400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268842.9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291685.7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314528.6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339128.6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175714.3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198557.1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221400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268842.9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291685.7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314528.6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339128.6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506730.8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0</v>
      </c>
      <c r="H94" s="12">
        <v>527000</v>
      </c>
      <c r="I94" s="13">
        <v>502000</v>
      </c>
      <c r="J94" s="22"/>
      <c r="K94" s="22"/>
      <c r="L94" s="22"/>
      <c r="N94" s="52">
        <f t="shared" si="8"/>
        <v>527000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0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547269.2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367804.8780487805</v>
      </c>
      <c r="I104" s="68">
        <f>I$105*$F104/$F$105</f>
        <v>350243.9024390244</v>
      </c>
      <c r="N104" s="52">
        <f t="shared" si="20"/>
        <v>367804.9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377000</v>
      </c>
      <c r="I105" s="13">
        <v>359000</v>
      </c>
      <c r="J105" s="22"/>
      <c r="K105" s="22"/>
      <c r="L105" s="22"/>
      <c r="N105" s="52">
        <f t="shared" si="20"/>
        <v>377000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386195.12195121957</v>
      </c>
      <c r="I106" s="68">
        <f>I$105*$F106/$F$105</f>
        <v>367756.09756097564</v>
      </c>
      <c r="N106" s="52">
        <f t="shared" si="20"/>
        <v>386195.1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323902.43902439025</v>
      </c>
      <c r="I107" s="68">
        <f>I$108*$F107/$F$108</f>
        <v>309268.29268292687</v>
      </c>
      <c r="N107" s="52">
        <f t="shared" si="20"/>
        <v>323902.4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332000</v>
      </c>
      <c r="I108" s="13">
        <v>317000</v>
      </c>
      <c r="J108" s="22"/>
      <c r="K108" s="22"/>
      <c r="L108" s="22"/>
      <c r="N108" s="52">
        <f t="shared" si="20"/>
        <v>332000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340097.5609756098</v>
      </c>
      <c r="I109" s="68">
        <f>I$108*$F109/$F$108</f>
        <v>324731.7073170732</v>
      </c>
      <c r="N109" s="52">
        <f t="shared" si="20"/>
        <v>340097.6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261946.9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296000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340531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385061.9</v>
      </c>
    </row>
    <row r="114" spans="1:14" ht="22.5" customHeight="1">
      <c r="A114" s="22" t="s">
        <v>122</v>
      </c>
      <c r="B114" s="93">
        <v>4</v>
      </c>
      <c r="C114" s="94" t="s">
        <v>241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261946.9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296000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340531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385061.9</v>
      </c>
    </row>
    <row r="118" spans="1:14" ht="22.5" customHeight="1">
      <c r="A118" s="22" t="s">
        <v>115</v>
      </c>
      <c r="B118" s="93">
        <v>5</v>
      </c>
      <c r="C118" s="94" t="s">
        <v>242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287378.640776699</v>
      </c>
      <c r="I118" s="89">
        <f>I$119*$F118/$F$119</f>
        <v>271844.66019417474</v>
      </c>
      <c r="N118" s="52">
        <f t="shared" si="20"/>
        <v>287378.6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296000</v>
      </c>
      <c r="I119" s="13">
        <v>280000</v>
      </c>
      <c r="J119" s="22"/>
      <c r="K119" s="22"/>
      <c r="L119" s="22"/>
      <c r="N119" s="52">
        <f t="shared" si="20"/>
        <v>296000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304621.35922330094</v>
      </c>
      <c r="I120" s="89">
        <f>I$119*$F120/$F$119</f>
        <v>288155.33980582526</v>
      </c>
      <c r="N120" s="52">
        <f t="shared" si="20"/>
        <v>304621.4</v>
      </c>
    </row>
    <row r="121" spans="1:14" ht="22.5" customHeight="1">
      <c r="A121" s="22" t="s">
        <v>238</v>
      </c>
      <c r="B121" s="93">
        <v>6</v>
      </c>
      <c r="C121" s="94" t="s">
        <v>243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458181.8181818181</v>
      </c>
      <c r="I124" s="68">
        <f>I$125*$F124/$F$125</f>
        <v>435454.5454545454</v>
      </c>
      <c r="N124" s="52">
        <f t="shared" si="20"/>
        <v>458181.8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504000</v>
      </c>
      <c r="I125" s="13">
        <v>479000</v>
      </c>
      <c r="J125" s="22"/>
      <c r="K125" s="22"/>
      <c r="L125" s="22"/>
      <c r="N125" s="52">
        <f t="shared" si="20"/>
        <v>504000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568145.4545454545</v>
      </c>
      <c r="I126" s="68">
        <f t="shared" si="24"/>
        <v>539963.6363636364</v>
      </c>
      <c r="N126" s="52">
        <f t="shared" si="20"/>
        <v>568145.5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636872.7272727272</v>
      </c>
      <c r="I127" s="68">
        <f t="shared" si="24"/>
        <v>605281.8181818181</v>
      </c>
      <c r="N127" s="52">
        <f t="shared" si="20"/>
        <v>636872.7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473239.4366197183</v>
      </c>
      <c r="I128" s="68">
        <f t="shared" si="25"/>
        <v>449765.25821596244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473239.4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504000</v>
      </c>
      <c r="I129" s="13">
        <v>479000</v>
      </c>
      <c r="J129" s="22"/>
      <c r="K129" s="22"/>
      <c r="L129" s="22"/>
      <c r="N129" s="52">
        <f t="shared" si="20"/>
        <v>504000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534760.5633802817</v>
      </c>
      <c r="I130" s="68">
        <f>I$129*$F130/$F$129</f>
        <v>508234.74178403756</v>
      </c>
      <c r="N130" s="52">
        <f t="shared" si="20"/>
        <v>534760.6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473239.4366197183</v>
      </c>
      <c r="I131" s="68">
        <f>I$132*$F131/$F$132</f>
        <v>449765.25821596244</v>
      </c>
      <c r="N131" s="52">
        <f t="shared" si="20"/>
        <v>473239.4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504000</v>
      </c>
      <c r="I132" s="13">
        <v>479000</v>
      </c>
      <c r="J132" s="22"/>
      <c r="K132" s="22"/>
      <c r="L132" s="22"/>
      <c r="N132" s="52">
        <f t="shared" si="20"/>
        <v>504000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534760.5633802817</v>
      </c>
      <c r="I133" s="21">
        <f>I$132*$F133/$F$132</f>
        <v>508234.74178403756</v>
      </c>
      <c r="N133" s="85">
        <f t="shared" si="20"/>
        <v>534760.6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250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246</v>
      </c>
      <c r="E141" s="26" t="s">
        <v>53</v>
      </c>
      <c r="F141" s="36">
        <v>13345</v>
      </c>
      <c r="G141" s="55">
        <v>1.02</v>
      </c>
      <c r="H141" s="57">
        <f>F141*G141</f>
        <v>13611.9</v>
      </c>
      <c r="K141" s="73"/>
      <c r="L141" s="73"/>
      <c r="N141" s="76">
        <f>ROUND(F141,1)</f>
        <v>13345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11082</v>
      </c>
      <c r="G142" s="55">
        <v>1.03</v>
      </c>
      <c r="H142" s="57">
        <f>F142*G142</f>
        <v>11414.460000000001</v>
      </c>
      <c r="K142" s="73"/>
      <c r="L142" s="73"/>
      <c r="N142" s="76">
        <f>ROUND(F142,1)</f>
        <v>11082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250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13345</v>
      </c>
      <c r="G151" s="55">
        <v>1.02</v>
      </c>
      <c r="H151" s="57">
        <f>F151*G151</f>
        <v>13611.9</v>
      </c>
      <c r="K151" s="73"/>
      <c r="L151" s="73"/>
      <c r="N151" s="76">
        <f>ROUND(F151,1)</f>
        <v>13345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11082</v>
      </c>
      <c r="G152" s="55">
        <v>1.03</v>
      </c>
      <c r="H152" s="57">
        <f>F152*G152</f>
        <v>11414.460000000001</v>
      </c>
      <c r="K152" s="73"/>
      <c r="L152" s="73"/>
      <c r="N152" s="76">
        <f>ROUND(F152,1)</f>
        <v>11082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2021-11-11T11:52:02Z</dcterms:modified>
  <cp:category/>
  <cp:version/>
  <cp:contentType/>
  <cp:contentStatus/>
</cp:coreProperties>
</file>